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C:\Users\UTILISATEUR\Dropbox\Nicolas Brindjonc\promotion maintenance ete\"/>
    </mc:Choice>
  </mc:AlternateContent>
  <bookViews>
    <workbookView xWindow="0" yWindow="0" windowWidth="23040" windowHeight="9195"/>
  </bookViews>
  <sheets>
    <sheet name="TOTAL" sheetId="6" r:id="rId1"/>
    <sheet name="COURROIES" sheetId="3" r:id="rId2"/>
    <sheet name="SICK" sheetId="2" r:id="rId3"/>
    <sheet name="FILMEUSES" sheetId="1" r:id="rId4"/>
  </sheets>
  <definedNames>
    <definedName name="Print_Area" localSheetId="1">COURROIES!$A$1:$H$39</definedName>
    <definedName name="Print_Area" localSheetId="3">FILMEUSES!$A$1:$H$24</definedName>
    <definedName name="Print_Area" localSheetId="2">SICK!$A$1:$H$30</definedName>
    <definedName name="Print_Area" localSheetId="0">TOTAL!$A$5:$H$45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" i="6" l="1"/>
  <c r="G28" i="6" l="1"/>
  <c r="G26" i="6"/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2" i="1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8" i="2"/>
  <c r="H7" i="2"/>
  <c r="H6" i="2"/>
  <c r="H5" i="2"/>
  <c r="H4" i="2"/>
  <c r="H3" i="2"/>
  <c r="H2" i="2"/>
  <c r="H17" i="3"/>
  <c r="H16" i="3"/>
  <c r="H14" i="3"/>
  <c r="H12" i="3"/>
  <c r="H11" i="3"/>
  <c r="H10" i="3"/>
  <c r="H3" i="3"/>
  <c r="H4" i="3"/>
  <c r="H5" i="3"/>
  <c r="H6" i="3"/>
  <c r="H7" i="3"/>
  <c r="H8" i="3"/>
  <c r="H2" i="3"/>
  <c r="E17" i="3"/>
  <c r="E16" i="3"/>
  <c r="E14" i="3"/>
  <c r="E11" i="3"/>
  <c r="E12" i="3"/>
  <c r="E10" i="3"/>
  <c r="E3" i="3"/>
  <c r="E4" i="3"/>
  <c r="E5" i="3"/>
  <c r="E6" i="3"/>
  <c r="E7" i="3"/>
  <c r="E8" i="3"/>
  <c r="E2" i="3"/>
  <c r="H25" i="2" l="1"/>
  <c r="H18" i="1"/>
  <c r="H19" i="3"/>
  <c r="G24" i="6" s="1"/>
  <c r="G30" i="6" s="1"/>
</calcChain>
</file>

<file path=xl/sharedStrings.xml><?xml version="1.0" encoding="utf-8"?>
<sst xmlns="http://schemas.openxmlformats.org/spreadsheetml/2006/main" count="129" uniqueCount="106">
  <si>
    <t>AXE CONE BAS</t>
  </si>
  <si>
    <t>BAGUE DE FRICTION</t>
  </si>
  <si>
    <t>PALIER</t>
  </si>
  <si>
    <t>CONE</t>
  </si>
  <si>
    <t>BANDE A PICOT ETIREMENT</t>
  </si>
  <si>
    <t>PIGNON MOTEUR ROTATION</t>
  </si>
  <si>
    <t>PIGNON MOTEUR MONTE ET BAISSE</t>
  </si>
  <si>
    <t>PIGNON TENDEUR CHAINE ROTATION</t>
  </si>
  <si>
    <t>PIGNON TENDEUR RENVOI MONTE ET BAISSE</t>
  </si>
  <si>
    <t>ROULEAU DE DETOUR Ø30</t>
  </si>
  <si>
    <t>ROULEAU DE DETOUR Ø40</t>
  </si>
  <si>
    <t>ROULEAU DE DETOUR RENFORCE Ø30</t>
  </si>
  <si>
    <t>ROULEAU DE PANTIN Ø40</t>
  </si>
  <si>
    <t>Désignation</t>
  </si>
  <si>
    <t>GALET SOUS PLATEAU COMPLET</t>
  </si>
  <si>
    <t>TUBE COLLE BANDE A PICOT (2 BANDES)</t>
  </si>
  <si>
    <t>Hpc-16-45-AC-001</t>
  </si>
  <si>
    <t>Hpc-85-4-FE-001</t>
  </si>
  <si>
    <t>Hdi-90-40-AL-002</t>
  </si>
  <si>
    <t>1FH0049</t>
  </si>
  <si>
    <t>1FH0050</t>
  </si>
  <si>
    <t>HELI_PAL</t>
  </si>
  <si>
    <t>HELI_TDR</t>
  </si>
  <si>
    <t>HELI_TDMB</t>
  </si>
  <si>
    <t>HELI_RD30</t>
  </si>
  <si>
    <t>HELI_RD40</t>
  </si>
  <si>
    <t>HELI_RD30R</t>
  </si>
  <si>
    <t>HELI_RP40</t>
  </si>
  <si>
    <t>HELI_BAP</t>
  </si>
  <si>
    <t>HELI_GSP</t>
  </si>
  <si>
    <t>HELI_CBAP</t>
  </si>
  <si>
    <t>WTB4-3P3161 - Détecteur en réflexion directe</t>
  </si>
  <si>
    <t>IME08-02BPSZT0S - Détecteur de proximité inductif</t>
  </si>
  <si>
    <t>IME18-05BPOZC0K - Détecteur de proximité inductif</t>
  </si>
  <si>
    <t>WTB9-3P2461 - Détecteur en réflexion directe</t>
  </si>
  <si>
    <t>WL9-3P2232 - Barrage sur réflecteur</t>
  </si>
  <si>
    <t>WL9-3P2432 - Barrage sur réflecteur</t>
  </si>
  <si>
    <t>WSE9-3P2430 - Barrage émetteur-récepteur</t>
  </si>
  <si>
    <t>WL9G-3P2232 - Barrage sur réflecteur</t>
  </si>
  <si>
    <t>WL9G-3N2432 - Barrage sur réflecteur</t>
  </si>
  <si>
    <t>GL6-P6211 - Barrière réflex, double lentille</t>
  </si>
  <si>
    <t>GRL18S-F2336 - Barrage sur réflecteur</t>
  </si>
  <si>
    <t>GRL18S-P1336 - Barrage sur réflecteur</t>
  </si>
  <si>
    <t>GRL18SG-P1137 - Barrière réflex, double lentille</t>
  </si>
  <si>
    <t>GTB10-P7211 - Détecteur à réflexion directe, élimination d'arrière-plan</t>
  </si>
  <si>
    <t>MZT7-03VPS-KP0 - Capteurs pour vérins à rainure en T</t>
  </si>
  <si>
    <t>GRTB18S-P1317 - Détecteur à réflexion directe, élimination d'arrière-plan</t>
  </si>
  <si>
    <t>HL18L-B4B5BH - Barrière réflex, double lentille</t>
  </si>
  <si>
    <t>P250F - Réflecteur P250F</t>
  </si>
  <si>
    <t>PL40B - Réflecteur PL40B</t>
  </si>
  <si>
    <t>P25-2 - Réflecteurs et optique / Réflecteurs / Rond</t>
  </si>
  <si>
    <t>PL20A - Réflecteurs et optique / Réflecteurs / Carré</t>
  </si>
  <si>
    <t>P250 - Réflecteurs et optique / Réflecteurs / Carré</t>
  </si>
  <si>
    <t>désignation</t>
  </si>
  <si>
    <t>référence</t>
  </si>
  <si>
    <t>1FK0001</t>
  </si>
  <si>
    <t>1FK0013</t>
  </si>
  <si>
    <t>1FK0026</t>
  </si>
  <si>
    <t>1FK0027</t>
  </si>
  <si>
    <t>1FK0029</t>
  </si>
  <si>
    <t>1FK0030</t>
  </si>
  <si>
    <t>1AX0001</t>
  </si>
  <si>
    <t>1KF0043</t>
  </si>
  <si>
    <t>1KF0044</t>
  </si>
  <si>
    <t>outil pour mise en place courroie jonction rapide</t>
  </si>
  <si>
    <t>1ZD0001</t>
  </si>
  <si>
    <t>1FK0041</t>
  </si>
  <si>
    <t>1FK0042</t>
  </si>
  <si>
    <t>Tarif promotionnel Juin 2020 €HT</t>
  </si>
  <si>
    <t>Tarif Heliconcept</t>
  </si>
  <si>
    <t>% Promotion</t>
  </si>
  <si>
    <t>Quantité commandée</t>
  </si>
  <si>
    <t>Prix HT €</t>
  </si>
  <si>
    <r>
      <t xml:space="preserve"> Courroie inter-rouleaux </t>
    </r>
    <r>
      <rPr>
        <b/>
        <sz val="11"/>
        <color theme="1"/>
        <rFont val="Calibri"/>
        <family val="2"/>
        <scheme val="minor"/>
      </rPr>
      <t>(par 50 pièces)</t>
    </r>
  </si>
  <si>
    <r>
      <t xml:space="preserve">Courroie transmission </t>
    </r>
    <r>
      <rPr>
        <b/>
        <sz val="11"/>
        <color theme="1"/>
        <rFont val="Calibri"/>
        <family val="2"/>
        <scheme val="minor"/>
      </rPr>
      <t>(par 50 pièces)</t>
    </r>
  </si>
  <si>
    <r>
      <t>Courroie transmission</t>
    </r>
    <r>
      <rPr>
        <b/>
        <sz val="11"/>
        <color theme="1"/>
        <rFont val="Calibri"/>
        <family val="2"/>
        <scheme val="minor"/>
      </rPr>
      <t xml:space="preserve"> (par 50 pièces)</t>
    </r>
  </si>
  <si>
    <r>
      <t xml:space="preserve">Courroie inter-rouleaux </t>
    </r>
    <r>
      <rPr>
        <b/>
        <sz val="11"/>
        <color theme="1"/>
        <rFont val="Calibri"/>
        <family val="2"/>
        <scheme val="minor"/>
      </rPr>
      <t>(par 50 pièces)</t>
    </r>
  </si>
  <si>
    <r>
      <t xml:space="preserve"> Courroie transmission jonction rapide </t>
    </r>
    <r>
      <rPr>
        <b/>
        <sz val="11"/>
        <color theme="1"/>
        <rFont val="Calibri"/>
        <family val="2"/>
        <scheme val="minor"/>
      </rPr>
      <t>(par 50 pièces)</t>
    </r>
    <r>
      <rPr>
        <sz val="11"/>
        <color theme="1"/>
        <rFont val="Calibri"/>
        <family val="2"/>
        <scheme val="minor"/>
      </rPr>
      <t xml:space="preserve">
(se monte en lieux et place de la courroie 1FK0013)</t>
    </r>
  </si>
  <si>
    <r>
      <t xml:space="preserve"> Courroie transmission jonction rapide </t>
    </r>
    <r>
      <rPr>
        <b/>
        <sz val="11"/>
        <color theme="1"/>
        <rFont val="Calibri"/>
        <family val="2"/>
        <scheme val="minor"/>
      </rPr>
      <t>(par 50 pièces)</t>
    </r>
    <r>
      <rPr>
        <sz val="11"/>
        <color theme="1"/>
        <rFont val="Calibri"/>
        <family val="2"/>
        <scheme val="minor"/>
      </rPr>
      <t xml:space="preserve">
(se monte en lieux et place de la courroie 1FK0026)</t>
    </r>
  </si>
  <si>
    <r>
      <t xml:space="preserve"> Courroie transmission jonction rapide </t>
    </r>
    <r>
      <rPr>
        <b/>
        <sz val="11"/>
        <color theme="1"/>
        <rFont val="Calibri"/>
        <family val="2"/>
        <scheme val="minor"/>
      </rPr>
      <t>(par 50 pièces)</t>
    </r>
    <r>
      <rPr>
        <sz val="11"/>
        <color theme="1"/>
        <rFont val="Calibri"/>
        <family val="2"/>
        <scheme val="minor"/>
      </rPr>
      <t xml:space="preserve">
(se monte en lieux et place de la courroie 1FK0027)</t>
    </r>
  </si>
  <si>
    <r>
      <t>courroie transmission</t>
    </r>
    <r>
      <rPr>
        <b/>
        <sz val="11"/>
        <color theme="1"/>
        <rFont val="Calibri"/>
        <family val="2"/>
        <scheme val="minor"/>
      </rPr>
      <t xml:space="preserve"> (par 50 pièces)</t>
    </r>
  </si>
  <si>
    <r>
      <t xml:space="preserve">courroie inter-rouleaux </t>
    </r>
    <r>
      <rPr>
        <b/>
        <sz val="11"/>
        <color theme="1"/>
        <rFont val="Calibri"/>
        <family val="2"/>
        <scheme val="minor"/>
      </rPr>
      <t>(par 50 pièces)</t>
    </r>
  </si>
  <si>
    <t>Référence</t>
  </si>
  <si>
    <r>
      <t>Diabolo</t>
    </r>
    <r>
      <rPr>
        <b/>
        <sz val="11"/>
        <color theme="1"/>
        <rFont val="Calibri"/>
        <family val="2"/>
        <scheme val="minor"/>
      </rPr>
      <t xml:space="preserve"> (50 pièces)</t>
    </r>
  </si>
  <si>
    <t>Tarif Heliconcept 2020</t>
  </si>
  <si>
    <t>DESCRIPTION</t>
  </si>
  <si>
    <t>TOTAL COURROIES</t>
  </si>
  <si>
    <t>TOTAL SICK</t>
  </si>
  <si>
    <t>TOTAL FILMEUSES</t>
  </si>
  <si>
    <t>TOTAL</t>
  </si>
  <si>
    <t>Minimum commande de 200,00 €uros  HT</t>
  </si>
  <si>
    <t>ADRESSE 1</t>
  </si>
  <si>
    <t>ADRESSE 2</t>
  </si>
  <si>
    <t>CP</t>
  </si>
  <si>
    <t>VILLE</t>
  </si>
  <si>
    <t>INTERLOCUTEUR</t>
  </si>
  <si>
    <t>EMAIL:</t>
  </si>
  <si>
    <t>TELEPHONE:</t>
  </si>
  <si>
    <t>DATE</t>
  </si>
  <si>
    <t>MONTANT</t>
  </si>
  <si>
    <r>
      <t>A envoyer à Lise Girard (</t>
    </r>
    <r>
      <rPr>
        <b/>
        <u/>
        <sz val="10"/>
        <color theme="1"/>
        <rFont val="Lato"/>
        <family val="2"/>
      </rPr>
      <t>lise.girard@heliconcept.com)</t>
    </r>
    <r>
      <rPr>
        <sz val="10"/>
        <color theme="1"/>
        <rFont val="Lato"/>
        <family val="2"/>
      </rPr>
      <t xml:space="preserve"> avant le 19 juin 2020</t>
    </r>
  </si>
  <si>
    <t>REMARQUES:</t>
  </si>
  <si>
    <t>Fichier/Enregistrer sous…/nomsociete.XLS</t>
  </si>
  <si>
    <t>NOM DE SOCIETE</t>
  </si>
  <si>
    <t>Tarif valable jusqu'au 19 juin 2020</t>
  </si>
  <si>
    <t>Pour les nouveaux clients, un questionnaire pour ouverture de compte sera envoyé avec l'AR de commande.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</si>
</sst>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€&quot;_-;\-* #,##0.00\ &quot;€&quot;_-;_-* &quot;-&quot;??\ &quot;€&quot;_-;_-@_-"/>
    <numFmt numFmtId="164" formatCode="#,##0.00\ &quot;€&quot;"/>
    <numFmt numFmtId="165" formatCode="_-* #,##0.00\ [$€-40C]_-;\-* #,##0.00\ [$€-40C]_-;_-* &quot;-&quot;??\ [$€-40C]_-;_-@_-"/>
    <numFmt numFmtId="166" formatCode="[$-40C]d\ mmmm\ yyyy;@"/>
    <numFmt numFmtId="167" formatCode="[&lt;=9999999]###\-####;\(###\)\ ###\-####"/>
    <numFmt numFmtId="168" formatCode="dd/mm/yy;@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Lato"/>
      <family val="2"/>
    </font>
    <font>
      <b/>
      <sz val="12"/>
      <color theme="1"/>
      <name val="Lato"/>
      <family val="2"/>
    </font>
    <font>
      <b/>
      <i/>
      <u/>
      <sz val="10"/>
      <color theme="1"/>
      <name val="Lato"/>
      <family val="2"/>
    </font>
    <font>
      <b/>
      <u/>
      <sz val="10"/>
      <color theme="1"/>
      <name val="Lato"/>
      <family val="2"/>
    </font>
    <font>
      <sz val="10"/>
      <color theme="1"/>
      <name val="Lato"/>
      <family val="2"/>
    </font>
    <font>
      <b/>
      <sz val="8"/>
      <color theme="1"/>
      <name val="Lato"/>
      <family val="2"/>
    </font>
  </fonts>
  <fills count="3">
    <fill>
      <patternFill patternType="none"/>
    </fill>
    <fill>
      <patternFill patternType="gray125"/>
    </fill>
    <fill>
      <patternFill patternType="solid">
        <fgColor rgb="FFDDDFD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6" fillId="0" borderId="0" applyFont="0" applyFill="0" applyBorder="0">
      <alignment horizontal="left"/>
    </xf>
    <xf numFmtId="167" fontId="6" fillId="0" borderId="0" applyFont="0" applyFill="0" applyBorder="0">
      <alignment horizontal="left" vertical="top"/>
    </xf>
    <xf numFmtId="0" fontId="6" fillId="0" borderId="0" applyNumberFormat="0" applyFont="0" applyFill="0" applyBorder="0">
      <alignment horizontal="left" vertical="top" wrapText="1"/>
    </xf>
  </cellStyleXfs>
  <cellXfs count="79">
    <xf numFmtId="0" fontId="0" fillId="0" borderId="0" xfId="0"/>
    <xf numFmtId="44" fontId="0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3" applyFont="1"/>
    <xf numFmtId="0" fontId="1" fillId="0" borderId="0" xfId="3" applyFont="1" applyAlignment="1">
      <alignment horizontal="right"/>
    </xf>
    <xf numFmtId="0" fontId="1" fillId="0" borderId="0" xfId="3" applyFont="1" applyAlignment="1">
      <alignment horizontal="center"/>
    </xf>
    <xf numFmtId="0" fontId="0" fillId="0" borderId="0" xfId="0" applyAlignment="1"/>
    <xf numFmtId="0" fontId="0" fillId="0" borderId="0" xfId="0" applyBorder="1"/>
    <xf numFmtId="165" fontId="0" fillId="0" borderId="0" xfId="0" applyNumberFormat="1"/>
    <xf numFmtId="165" fontId="5" fillId="0" borderId="1" xfId="0" applyNumberFormat="1" applyFont="1" applyBorder="1"/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9" fontId="4" fillId="2" borderId="1" xfId="2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165" fontId="0" fillId="0" borderId="1" xfId="0" applyNumberFormat="1" applyBorder="1" applyAlignment="1">
      <alignment horizontal="right" vertical="center" indent="2"/>
    </xf>
    <xf numFmtId="0" fontId="0" fillId="0" borderId="0" xfId="0" applyBorder="1" applyAlignment="1">
      <alignment horizontal="right" vertical="center" indent="2"/>
    </xf>
    <xf numFmtId="165" fontId="0" fillId="0" borderId="0" xfId="0" applyNumberFormat="1" applyBorder="1" applyAlignment="1">
      <alignment horizontal="right" vertical="center" indent="2"/>
    </xf>
    <xf numFmtId="0" fontId="1" fillId="0" borderId="1" xfId="3" applyNumberFormat="1" applyFont="1" applyBorder="1" applyAlignment="1">
      <alignment vertical="center" wrapText="1"/>
    </xf>
    <xf numFmtId="0" fontId="1" fillId="0" borderId="1" xfId="3" applyNumberFormat="1" applyFont="1" applyBorder="1" applyAlignment="1">
      <alignment horizontal="center" vertical="center" wrapText="1"/>
    </xf>
    <xf numFmtId="0" fontId="1" fillId="0" borderId="0" xfId="3" applyFont="1" applyAlignment="1">
      <alignment vertical="center"/>
    </xf>
    <xf numFmtId="0" fontId="1" fillId="0" borderId="1" xfId="3" applyNumberFormat="1" applyFont="1" applyFill="1" applyBorder="1" applyAlignment="1">
      <alignment vertical="center" wrapText="1"/>
    </xf>
    <xf numFmtId="0" fontId="1" fillId="0" borderId="1" xfId="3" applyNumberFormat="1" applyFont="1" applyFill="1" applyBorder="1" applyAlignment="1">
      <alignment horizontal="center" vertical="center" wrapText="1"/>
    </xf>
    <xf numFmtId="44" fontId="1" fillId="0" borderId="1" xfId="4" applyFont="1" applyBorder="1" applyAlignment="1">
      <alignment horizontal="right" vertical="center" indent="2"/>
    </xf>
    <xf numFmtId="44" fontId="1" fillId="0" borderId="1" xfId="4" applyFont="1" applyFill="1" applyBorder="1" applyAlignment="1">
      <alignment horizontal="right" vertical="center" wrapText="1" indent="2"/>
    </xf>
    <xf numFmtId="44" fontId="1" fillId="0" borderId="1" xfId="4" applyFont="1" applyFill="1" applyBorder="1" applyAlignment="1">
      <alignment horizontal="right" vertical="center" indent="2"/>
    </xf>
    <xf numFmtId="0" fontId="0" fillId="0" borderId="0" xfId="0" applyFill="1"/>
    <xf numFmtId="44" fontId="1" fillId="0" borderId="0" xfId="4" applyFont="1" applyFill="1" applyBorder="1" applyAlignment="1">
      <alignment wrapText="1"/>
    </xf>
    <xf numFmtId="0" fontId="0" fillId="0" borderId="0" xfId="0" applyFill="1" applyBorder="1"/>
    <xf numFmtId="0" fontId="1" fillId="0" borderId="0" xfId="3" applyFont="1" applyFill="1" applyBorder="1" applyAlignment="1">
      <alignment horizontal="center"/>
    </xf>
    <xf numFmtId="165" fontId="5" fillId="0" borderId="1" xfId="3" applyNumberFormat="1" applyFont="1" applyFill="1" applyBorder="1" applyAlignment="1">
      <alignment horizontal="center"/>
    </xf>
    <xf numFmtId="0" fontId="7" fillId="0" borderId="0" xfId="0" applyFont="1"/>
    <xf numFmtId="0" fontId="7" fillId="0" borderId="1" xfId="0" applyFont="1" applyBorder="1"/>
    <xf numFmtId="0" fontId="8" fillId="0" borderId="0" xfId="0" applyFont="1" applyAlignment="1">
      <alignment horizontal="left"/>
    </xf>
    <xf numFmtId="165" fontId="7" fillId="0" borderId="0" xfId="0" applyNumberFormat="1" applyFont="1" applyAlignment="1">
      <alignment horizontal="right"/>
    </xf>
    <xf numFmtId="164" fontId="0" fillId="0" borderId="1" xfId="0" applyNumberFormat="1" applyFill="1" applyBorder="1" applyAlignment="1">
      <alignment horizontal="right" vertical="center" indent="2"/>
    </xf>
    <xf numFmtId="164" fontId="0" fillId="0" borderId="0" xfId="0" applyNumberFormat="1" applyFill="1" applyBorder="1" applyAlignment="1">
      <alignment horizontal="right" vertical="center" indent="2"/>
    </xf>
    <xf numFmtId="0" fontId="9" fillId="0" borderId="0" xfId="0" applyFont="1"/>
    <xf numFmtId="0" fontId="7" fillId="0" borderId="10" xfId="0" applyFont="1" applyBorder="1" applyProtection="1">
      <protection locked="0"/>
    </xf>
    <xf numFmtId="168" fontId="7" fillId="0" borderId="1" xfId="0" applyNumberFormat="1" applyFont="1" applyBorder="1" applyProtection="1">
      <protection locked="0"/>
    </xf>
    <xf numFmtId="0" fontId="0" fillId="0" borderId="1" xfId="0" applyBorder="1" applyAlignment="1" applyProtection="1">
      <alignment horizontal="right" vertical="center" indent="2"/>
      <protection locked="0"/>
    </xf>
    <xf numFmtId="0" fontId="12" fillId="0" borderId="0" xfId="0" applyFont="1"/>
    <xf numFmtId="0" fontId="7" fillId="0" borderId="1" xfId="0" applyFont="1" applyBorder="1" applyAlignment="1" applyProtection="1">
      <alignment horizontal="center"/>
      <protection locked="0"/>
    </xf>
    <xf numFmtId="0" fontId="7" fillId="0" borderId="5" xfId="0" applyFont="1" applyBorder="1" applyAlignment="1" applyProtection="1">
      <alignment horizontal="center"/>
      <protection locked="0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>
      <alignment horizontal="left"/>
    </xf>
    <xf numFmtId="0" fontId="7" fillId="0" borderId="5" xfId="0" applyFont="1" applyBorder="1" applyAlignment="1" applyProtection="1">
      <alignment horizontal="left" vertical="top"/>
      <protection locked="0"/>
    </xf>
    <xf numFmtId="0" fontId="7" fillId="0" borderId="6" xfId="0" applyFont="1" applyBorder="1" applyAlignment="1" applyProtection="1">
      <alignment horizontal="left" vertical="top"/>
      <protection locked="0"/>
    </xf>
    <xf numFmtId="0" fontId="7" fillId="0" borderId="7" xfId="0" applyFont="1" applyBorder="1" applyAlignment="1" applyProtection="1">
      <alignment horizontal="left" vertical="top"/>
      <protection locked="0"/>
    </xf>
    <xf numFmtId="0" fontId="7" fillId="0" borderId="8" xfId="0" applyFont="1" applyBorder="1" applyAlignment="1" applyProtection="1">
      <alignment horizontal="left" vertical="top"/>
      <protection locked="0"/>
    </xf>
    <xf numFmtId="0" fontId="7" fillId="0" borderId="0" xfId="0" applyFont="1" applyBorder="1" applyAlignment="1" applyProtection="1">
      <alignment horizontal="left" vertical="top"/>
      <protection locked="0"/>
    </xf>
    <xf numFmtId="0" fontId="7" fillId="0" borderId="9" xfId="0" applyFont="1" applyBorder="1" applyAlignment="1" applyProtection="1">
      <alignment horizontal="left" vertical="top"/>
      <protection locked="0"/>
    </xf>
    <xf numFmtId="0" fontId="7" fillId="0" borderId="10" xfId="0" applyFont="1" applyBorder="1" applyAlignment="1" applyProtection="1">
      <alignment horizontal="left" vertical="top"/>
      <protection locked="0"/>
    </xf>
    <xf numFmtId="0" fontId="7" fillId="0" borderId="11" xfId="0" applyFont="1" applyBorder="1" applyAlignment="1" applyProtection="1">
      <alignment horizontal="left" vertical="top"/>
      <protection locked="0"/>
    </xf>
    <xf numFmtId="0" fontId="7" fillId="0" borderId="12" xfId="0" applyFont="1" applyBorder="1" applyAlignment="1" applyProtection="1">
      <alignment horizontal="left" vertical="top"/>
      <protection locked="0"/>
    </xf>
    <xf numFmtId="0" fontId="8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165" fontId="7" fillId="0" borderId="1" xfId="0" applyNumberFormat="1" applyFont="1" applyBorder="1" applyAlignment="1">
      <alignment horizontal="right"/>
    </xf>
    <xf numFmtId="165" fontId="7" fillId="0" borderId="13" xfId="0" applyNumberFormat="1" applyFont="1" applyBorder="1" applyAlignment="1">
      <alignment horizontal="right"/>
    </xf>
    <xf numFmtId="165" fontId="7" fillId="0" borderId="15" xfId="0" applyNumberFormat="1" applyFont="1" applyBorder="1" applyAlignment="1">
      <alignment horizontal="right"/>
    </xf>
    <xf numFmtId="165" fontId="5" fillId="0" borderId="2" xfId="0" applyNumberFormat="1" applyFont="1" applyBorder="1" applyAlignment="1">
      <alignment horizontal="left"/>
    </xf>
    <xf numFmtId="165" fontId="5" fillId="0" borderId="3" xfId="0" applyNumberFormat="1" applyFont="1" applyBorder="1" applyAlignment="1">
      <alignment horizontal="left"/>
    </xf>
    <xf numFmtId="165" fontId="5" fillId="0" borderId="4" xfId="0" applyNumberFormat="1" applyFont="1" applyBorder="1" applyAlignment="1">
      <alignment horizontal="left"/>
    </xf>
    <xf numFmtId="165" fontId="5" fillId="0" borderId="2" xfId="3" applyNumberFormat="1" applyFont="1" applyFill="1" applyBorder="1" applyAlignment="1">
      <alignment horizontal="left"/>
    </xf>
    <xf numFmtId="165" fontId="5" fillId="0" borderId="3" xfId="3" applyNumberFormat="1" applyFont="1" applyFill="1" applyBorder="1" applyAlignment="1">
      <alignment horizontal="left"/>
    </xf>
    <xf numFmtId="165" fontId="5" fillId="0" borderId="4" xfId="3" applyNumberFormat="1" applyFont="1" applyFill="1" applyBorder="1" applyAlignment="1">
      <alignment horizontal="left"/>
    </xf>
    <xf numFmtId="0" fontId="10" fillId="0" borderId="0" xfId="0" applyFont="1"/>
  </cellXfs>
  <cellStyles count="9">
    <cellStyle name="Date" xfId="6"/>
    <cellStyle name="Description du produit" xfId="8"/>
    <cellStyle name="Monétaire" xfId="1" builtinId="4"/>
    <cellStyle name="Monétaire 2" xfId="4"/>
    <cellStyle name="Normal" xfId="0" builtinId="0"/>
    <cellStyle name="Normal 2" xfId="3"/>
    <cellStyle name="Pourcentage" xfId="2" builtinId="5"/>
    <cellStyle name="Pourcentage 2" xfId="5"/>
    <cellStyle name="Téléphone" xfId="7"/>
  </cellStyles>
  <dxfs count="0"/>
  <tableStyles count="0" defaultTableStyle="TableStyleMedium2" defaultPivotStyle="PivotStyleLight16"/>
  <colors>
    <mruColors>
      <color rgb="FFDDDF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heliconcept.com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http://www.heliconcept.com" TargetMode="External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http://www.heliconcept.com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http://www.heliconcept.co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352425</xdr:colOff>
      <xdr:row>7</xdr:row>
      <xdr:rowOff>108352</xdr:rowOff>
    </xdr:from>
    <xdr:to>
      <xdr:col>8</xdr:col>
      <xdr:colOff>76200</xdr:colOff>
      <xdr:row>15</xdr:row>
      <xdr:rowOff>40521</xdr:rowOff>
    </xdr:to>
    <xdr:pic>
      <xdr:nvPicPr>
        <xdr:cNvPr id="2" name="Imag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1375177"/>
          <a:ext cx="2295525" cy="13799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390528</xdr:colOff>
      <xdr:row>20</xdr:row>
      <xdr:rowOff>152400</xdr:rowOff>
    </xdr:from>
    <xdr:to>
      <xdr:col>1</xdr:col>
      <xdr:colOff>180976</xdr:colOff>
      <xdr:row>36</xdr:row>
      <xdr:rowOff>145836</xdr:rowOff>
    </xdr:to>
    <xdr:pic>
      <xdr:nvPicPr>
        <xdr:cNvPr id="2" name="Imag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0528" y="5314950"/>
          <a:ext cx="4305298" cy="3041436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600076</xdr:colOff>
      <xdr:row>20</xdr:row>
      <xdr:rowOff>76200</xdr:rowOff>
    </xdr:from>
    <xdr:to>
      <xdr:col>7</xdr:col>
      <xdr:colOff>1015305</xdr:colOff>
      <xdr:row>36</xdr:row>
      <xdr:rowOff>98554</xdr:rowOff>
    </xdr:to>
    <xdr:pic>
      <xdr:nvPicPr>
        <xdr:cNvPr id="3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10476" y="5238750"/>
          <a:ext cx="4339529" cy="3070354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600076</xdr:colOff>
      <xdr:row>20</xdr:row>
      <xdr:rowOff>104775</xdr:rowOff>
    </xdr:from>
    <xdr:to>
      <xdr:col>3</xdr:col>
      <xdr:colOff>72902</xdr:colOff>
      <xdr:row>26</xdr:row>
      <xdr:rowOff>145076</xdr:rowOff>
    </xdr:to>
    <xdr:pic>
      <xdr:nvPicPr>
        <xdr:cNvPr id="4" name="Image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4926" y="5267325"/>
          <a:ext cx="1968376" cy="11833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23</xdr:row>
      <xdr:rowOff>47625</xdr:rowOff>
    </xdr:from>
    <xdr:to>
      <xdr:col>2</xdr:col>
      <xdr:colOff>266700</xdr:colOff>
      <xdr:row>27</xdr:row>
      <xdr:rowOff>129276</xdr:rowOff>
    </xdr:to>
    <xdr:pic>
      <xdr:nvPicPr>
        <xdr:cNvPr id="2" name="Imag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0100" y="6067425"/>
          <a:ext cx="1419225" cy="8531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16</xdr:row>
      <xdr:rowOff>76200</xdr:rowOff>
    </xdr:from>
    <xdr:to>
      <xdr:col>2</xdr:col>
      <xdr:colOff>495300</xdr:colOff>
      <xdr:row>20</xdr:row>
      <xdr:rowOff>100701</xdr:rowOff>
    </xdr:to>
    <xdr:pic>
      <xdr:nvPicPr>
        <xdr:cNvPr id="2" name="Imag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4791075"/>
          <a:ext cx="1419225" cy="8531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42"/>
  <sheetViews>
    <sheetView showGridLines="0" tabSelected="1" topLeftCell="A13" workbookViewId="0">
      <selection activeCell="B44" sqref="B44"/>
    </sheetView>
  </sheetViews>
  <sheetFormatPr baseColWidth="10" defaultRowHeight="14.25" x14ac:dyDescent="0.2"/>
  <cols>
    <col min="1" max="1" width="11.42578125" style="35"/>
    <col min="2" max="2" width="20.28515625" style="35" customWidth="1"/>
    <col min="3" max="7" width="11.42578125" style="35"/>
    <col min="8" max="8" width="15.7109375" style="35" customWidth="1"/>
    <col min="9" max="16384" width="11.42578125" style="35"/>
  </cols>
  <sheetData>
    <row r="6" spans="2:8" x14ac:dyDescent="0.2">
      <c r="B6" s="47" t="s">
        <v>103</v>
      </c>
      <c r="C6" s="48"/>
      <c r="D6" s="49"/>
    </row>
    <row r="7" spans="2:8" x14ac:dyDescent="0.2">
      <c r="B7" s="50" t="s">
        <v>91</v>
      </c>
      <c r="C7" s="51"/>
      <c r="D7" s="52"/>
      <c r="G7" s="36" t="s">
        <v>98</v>
      </c>
      <c r="H7" s="43">
        <f ca="1">TODAY()</f>
        <v>43986</v>
      </c>
    </row>
    <row r="8" spans="2:8" x14ac:dyDescent="0.2">
      <c r="B8" s="50" t="s">
        <v>92</v>
      </c>
      <c r="C8" s="51"/>
      <c r="D8" s="52"/>
    </row>
    <row r="9" spans="2:8" x14ac:dyDescent="0.2">
      <c r="B9" s="42" t="s">
        <v>93</v>
      </c>
      <c r="C9" s="53" t="s">
        <v>94</v>
      </c>
      <c r="D9" s="54"/>
    </row>
    <row r="11" spans="2:8" x14ac:dyDescent="0.2">
      <c r="B11" s="36" t="s">
        <v>95</v>
      </c>
      <c r="C11" s="46"/>
      <c r="D11" s="46"/>
    </row>
    <row r="13" spans="2:8" x14ac:dyDescent="0.2">
      <c r="B13" s="36" t="s">
        <v>96</v>
      </c>
      <c r="C13" s="46"/>
      <c r="D13" s="46"/>
    </row>
    <row r="14" spans="2:8" x14ac:dyDescent="0.2">
      <c r="B14" s="36" t="s">
        <v>97</v>
      </c>
      <c r="C14" s="46"/>
      <c r="D14" s="46"/>
    </row>
    <row r="17" spans="2:8" x14ac:dyDescent="0.2">
      <c r="B17" s="78" t="s">
        <v>105</v>
      </c>
    </row>
    <row r="22" spans="2:8" x14ac:dyDescent="0.2">
      <c r="B22" s="55" t="s">
        <v>85</v>
      </c>
      <c r="C22" s="55"/>
      <c r="D22" s="55"/>
      <c r="E22" s="55"/>
      <c r="F22" s="55"/>
      <c r="G22" s="55" t="s">
        <v>99</v>
      </c>
      <c r="H22" s="55"/>
    </row>
    <row r="24" spans="2:8" ht="22.5" customHeight="1" x14ac:dyDescent="0.2">
      <c r="B24" s="56" t="s">
        <v>86</v>
      </c>
      <c r="C24" s="56"/>
      <c r="D24" s="56"/>
      <c r="E24" s="56"/>
      <c r="F24" s="56"/>
      <c r="G24" s="69">
        <f>COURROIES!H19</f>
        <v>0</v>
      </c>
      <c r="H24" s="69"/>
    </row>
    <row r="25" spans="2:8" ht="15" x14ac:dyDescent="0.2">
      <c r="B25" s="37"/>
      <c r="C25" s="37"/>
      <c r="D25" s="37"/>
      <c r="E25" s="37"/>
      <c r="F25" s="37"/>
      <c r="G25" s="38"/>
      <c r="H25" s="38"/>
    </row>
    <row r="26" spans="2:8" ht="21" customHeight="1" x14ac:dyDescent="0.2">
      <c r="B26" s="56" t="s">
        <v>87</v>
      </c>
      <c r="C26" s="56"/>
      <c r="D26" s="56"/>
      <c r="E26" s="56"/>
      <c r="F26" s="56"/>
      <c r="G26" s="69">
        <f>SICK!H25</f>
        <v>0</v>
      </c>
      <c r="H26" s="69"/>
    </row>
    <row r="27" spans="2:8" ht="15" x14ac:dyDescent="0.2">
      <c r="B27" s="37"/>
      <c r="C27" s="37"/>
      <c r="D27" s="37"/>
      <c r="E27" s="37"/>
      <c r="F27" s="37"/>
      <c r="G27" s="38"/>
      <c r="H27" s="38"/>
    </row>
    <row r="28" spans="2:8" ht="20.25" customHeight="1" x14ac:dyDescent="0.2">
      <c r="B28" s="56" t="s">
        <v>88</v>
      </c>
      <c r="C28" s="56"/>
      <c r="D28" s="56"/>
      <c r="E28" s="56"/>
      <c r="F28" s="56"/>
      <c r="G28" s="69">
        <f>FILMEUSES!H18</f>
        <v>0</v>
      </c>
      <c r="H28" s="69"/>
    </row>
    <row r="29" spans="2:8" ht="15" thickBot="1" x14ac:dyDescent="0.25">
      <c r="G29" s="38"/>
      <c r="H29" s="38"/>
    </row>
    <row r="30" spans="2:8" ht="21" customHeight="1" thickBot="1" x14ac:dyDescent="0.25">
      <c r="B30" s="66" t="s">
        <v>89</v>
      </c>
      <c r="C30" s="67"/>
      <c r="D30" s="67"/>
      <c r="E30" s="67"/>
      <c r="F30" s="68"/>
      <c r="G30" s="70">
        <f>G24+G26+G28</f>
        <v>0</v>
      </c>
      <c r="H30" s="71"/>
    </row>
    <row r="32" spans="2:8" x14ac:dyDescent="0.2">
      <c r="B32" s="57" t="s">
        <v>101</v>
      </c>
      <c r="C32" s="58"/>
      <c r="D32" s="58"/>
      <c r="E32" s="58"/>
      <c r="F32" s="58"/>
      <c r="G32" s="58"/>
      <c r="H32" s="59"/>
    </row>
    <row r="33" spans="1:8" x14ac:dyDescent="0.2">
      <c r="B33" s="60"/>
      <c r="C33" s="61"/>
      <c r="D33" s="61"/>
      <c r="E33" s="61"/>
      <c r="F33" s="61"/>
      <c r="G33" s="61"/>
      <c r="H33" s="62"/>
    </row>
    <row r="34" spans="1:8" x14ac:dyDescent="0.2">
      <c r="B34" s="60"/>
      <c r="C34" s="61"/>
      <c r="D34" s="61"/>
      <c r="E34" s="61"/>
      <c r="F34" s="61"/>
      <c r="G34" s="61"/>
      <c r="H34" s="62"/>
    </row>
    <row r="35" spans="1:8" x14ac:dyDescent="0.2">
      <c r="B35" s="60"/>
      <c r="C35" s="61"/>
      <c r="D35" s="61"/>
      <c r="E35" s="61"/>
      <c r="F35" s="61"/>
      <c r="G35" s="61"/>
      <c r="H35" s="62"/>
    </row>
    <row r="36" spans="1:8" x14ac:dyDescent="0.2">
      <c r="B36" s="60"/>
      <c r="C36" s="61"/>
      <c r="D36" s="61"/>
      <c r="E36" s="61"/>
      <c r="F36" s="61"/>
      <c r="G36" s="61"/>
      <c r="H36" s="62"/>
    </row>
    <row r="37" spans="1:8" x14ac:dyDescent="0.2">
      <c r="B37" s="63"/>
      <c r="C37" s="64"/>
      <c r="D37" s="64"/>
      <c r="E37" s="64"/>
      <c r="F37" s="64"/>
      <c r="G37" s="64"/>
      <c r="H37" s="65"/>
    </row>
    <row r="39" spans="1:8" x14ac:dyDescent="0.2">
      <c r="A39" s="41" t="s">
        <v>104</v>
      </c>
    </row>
    <row r="40" spans="1:8" x14ac:dyDescent="0.2">
      <c r="A40" s="41" t="s">
        <v>90</v>
      </c>
    </row>
    <row r="41" spans="1:8" x14ac:dyDescent="0.2">
      <c r="A41" s="41" t="s">
        <v>100</v>
      </c>
    </row>
    <row r="42" spans="1:8" x14ac:dyDescent="0.2">
      <c r="A42" s="45" t="s">
        <v>102</v>
      </c>
    </row>
  </sheetData>
  <mergeCells count="18">
    <mergeCell ref="B32:H37"/>
    <mergeCell ref="B30:F30"/>
    <mergeCell ref="G24:H24"/>
    <mergeCell ref="G26:H26"/>
    <mergeCell ref="G28:H28"/>
    <mergeCell ref="G30:H30"/>
    <mergeCell ref="B28:F28"/>
    <mergeCell ref="C14:D14"/>
    <mergeCell ref="G22:H22"/>
    <mergeCell ref="B22:F22"/>
    <mergeCell ref="B24:F24"/>
    <mergeCell ref="B26:F26"/>
    <mergeCell ref="C13:D13"/>
    <mergeCell ref="B6:D6"/>
    <mergeCell ref="B7:D7"/>
    <mergeCell ref="B8:D8"/>
    <mergeCell ref="C9:D9"/>
    <mergeCell ref="C11:D1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Footer>&amp;L&amp;"Lato,Normal"&amp;10
&amp;RHELICONCEPT
  460 rue André-Marie Ampère
21 200 BEAUNE
Tél: 03 80 24 2000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0"/>
  <sheetViews>
    <sheetView showGridLines="0" workbookViewId="0">
      <selection activeCell="G2" sqref="G2"/>
    </sheetView>
  </sheetViews>
  <sheetFormatPr baseColWidth="10" defaultRowHeight="15" x14ac:dyDescent="0.25"/>
  <cols>
    <col min="1" max="1" width="67.7109375" style="6" customWidth="1"/>
    <col min="2" max="2" width="18.7109375" customWidth="1"/>
    <col min="3" max="3" width="18.7109375" style="2" customWidth="1"/>
    <col min="4" max="5" width="18.7109375" customWidth="1"/>
    <col min="6" max="6" width="2.7109375" customWidth="1"/>
    <col min="7" max="8" width="18.7109375" customWidth="1"/>
  </cols>
  <sheetData>
    <row r="1" spans="1:8" ht="53.25" customHeight="1" x14ac:dyDescent="0.25">
      <c r="A1" s="11" t="s">
        <v>53</v>
      </c>
      <c r="B1" s="10" t="s">
        <v>54</v>
      </c>
      <c r="C1" s="10" t="s">
        <v>84</v>
      </c>
      <c r="D1" s="10" t="s">
        <v>68</v>
      </c>
      <c r="E1" s="10" t="s">
        <v>70</v>
      </c>
      <c r="G1" s="10" t="s">
        <v>71</v>
      </c>
      <c r="H1" s="10" t="s">
        <v>72</v>
      </c>
    </row>
    <row r="2" spans="1:8" ht="20.100000000000001" customHeight="1" x14ac:dyDescent="0.25">
      <c r="A2" s="12" t="s">
        <v>73</v>
      </c>
      <c r="B2" s="13" t="s">
        <v>55</v>
      </c>
      <c r="C2" s="39">
        <v>101.49999999999999</v>
      </c>
      <c r="D2" s="39">
        <v>83</v>
      </c>
      <c r="E2" s="14">
        <f>D2/C2-1</f>
        <v>-0.18226600985221664</v>
      </c>
      <c r="G2" s="44"/>
      <c r="H2" s="19">
        <f>G2*D2</f>
        <v>0</v>
      </c>
    </row>
    <row r="3" spans="1:8" ht="20.100000000000001" customHeight="1" x14ac:dyDescent="0.25">
      <c r="A3" s="12" t="s">
        <v>74</v>
      </c>
      <c r="B3" s="13" t="s">
        <v>56</v>
      </c>
      <c r="C3" s="39">
        <v>101</v>
      </c>
      <c r="D3" s="39">
        <v>86.575500000000005</v>
      </c>
      <c r="E3" s="14">
        <f t="shared" ref="E3:E17" si="0">D3/C3-1</f>
        <v>-0.14281683168316828</v>
      </c>
      <c r="G3" s="44"/>
      <c r="H3" s="19">
        <f t="shared" ref="H3:H17" si="1">G3*D3</f>
        <v>0</v>
      </c>
    </row>
    <row r="4" spans="1:8" ht="20.100000000000001" customHeight="1" x14ac:dyDescent="0.25">
      <c r="A4" s="12" t="s">
        <v>75</v>
      </c>
      <c r="B4" s="13" t="s">
        <v>57</v>
      </c>
      <c r="C4" s="39">
        <v>102</v>
      </c>
      <c r="D4" s="39">
        <v>91.584000000000003</v>
      </c>
      <c r="E4" s="14">
        <f t="shared" si="0"/>
        <v>-0.10211764705882354</v>
      </c>
      <c r="G4" s="44"/>
      <c r="H4" s="19">
        <f t="shared" si="1"/>
        <v>0</v>
      </c>
    </row>
    <row r="5" spans="1:8" ht="20.100000000000001" customHeight="1" x14ac:dyDescent="0.25">
      <c r="A5" s="12" t="s">
        <v>74</v>
      </c>
      <c r="B5" s="13" t="s">
        <v>58</v>
      </c>
      <c r="C5" s="39">
        <v>100</v>
      </c>
      <c r="D5" s="39">
        <v>82.282499999999999</v>
      </c>
      <c r="E5" s="14">
        <f t="shared" si="0"/>
        <v>-0.17717499999999997</v>
      </c>
      <c r="G5" s="44"/>
      <c r="H5" s="19">
        <f t="shared" si="1"/>
        <v>0</v>
      </c>
    </row>
    <row r="6" spans="1:8" ht="20.100000000000001" customHeight="1" x14ac:dyDescent="0.25">
      <c r="A6" s="12" t="s">
        <v>76</v>
      </c>
      <c r="B6" s="13" t="s">
        <v>59</v>
      </c>
      <c r="C6" s="39">
        <v>100</v>
      </c>
      <c r="D6" s="39">
        <v>77.274000000000015</v>
      </c>
      <c r="E6" s="14">
        <f t="shared" si="0"/>
        <v>-0.2272599999999998</v>
      </c>
      <c r="G6" s="44"/>
      <c r="H6" s="19">
        <f t="shared" si="1"/>
        <v>0</v>
      </c>
    </row>
    <row r="7" spans="1:8" ht="20.100000000000001" customHeight="1" x14ac:dyDescent="0.25">
      <c r="A7" s="12" t="s">
        <v>76</v>
      </c>
      <c r="B7" s="13" t="s">
        <v>60</v>
      </c>
      <c r="C7" s="39">
        <v>99.5</v>
      </c>
      <c r="D7" s="39">
        <v>75.127499999999998</v>
      </c>
      <c r="E7" s="14">
        <f t="shared" si="0"/>
        <v>-0.24494974874371866</v>
      </c>
      <c r="G7" s="44"/>
      <c r="H7" s="19">
        <f t="shared" si="1"/>
        <v>0</v>
      </c>
    </row>
    <row r="8" spans="1:8" ht="20.100000000000001" customHeight="1" x14ac:dyDescent="0.25">
      <c r="A8" s="12" t="s">
        <v>83</v>
      </c>
      <c r="B8" s="13" t="s">
        <v>61</v>
      </c>
      <c r="C8" s="39">
        <v>185.5</v>
      </c>
      <c r="D8" s="39">
        <v>112.5</v>
      </c>
      <c r="E8" s="14">
        <f t="shared" si="0"/>
        <v>-0.39353099730458219</v>
      </c>
      <c r="G8" s="44"/>
      <c r="H8" s="19">
        <f t="shared" si="1"/>
        <v>0</v>
      </c>
    </row>
    <row r="9" spans="1:8" s="7" customFormat="1" ht="7.5" customHeight="1" x14ac:dyDescent="0.25">
      <c r="A9" s="15"/>
      <c r="B9" s="16"/>
      <c r="C9" s="40"/>
      <c r="D9" s="40"/>
      <c r="E9" s="17"/>
      <c r="G9" s="20"/>
      <c r="H9" s="21"/>
    </row>
    <row r="10" spans="1:8" ht="30" customHeight="1" x14ac:dyDescent="0.25">
      <c r="A10" s="18" t="s">
        <v>77</v>
      </c>
      <c r="B10" s="13" t="s">
        <v>62</v>
      </c>
      <c r="C10" s="39">
        <v>394</v>
      </c>
      <c r="D10" s="39">
        <v>250</v>
      </c>
      <c r="E10" s="14">
        <f t="shared" si="0"/>
        <v>-0.36548223350253806</v>
      </c>
      <c r="G10" s="44"/>
      <c r="H10" s="19">
        <f t="shared" si="1"/>
        <v>0</v>
      </c>
    </row>
    <row r="11" spans="1:8" ht="30" customHeight="1" x14ac:dyDescent="0.25">
      <c r="A11" s="18" t="s">
        <v>78</v>
      </c>
      <c r="B11" s="13" t="s">
        <v>63</v>
      </c>
      <c r="C11" s="39">
        <v>257.85000000000002</v>
      </c>
      <c r="D11" s="39">
        <v>191.03850000000003</v>
      </c>
      <c r="E11" s="14">
        <f t="shared" si="0"/>
        <v>-0.25910994764397899</v>
      </c>
      <c r="G11" s="44"/>
      <c r="H11" s="19">
        <f t="shared" si="1"/>
        <v>0</v>
      </c>
    </row>
    <row r="12" spans="1:8" ht="30" customHeight="1" x14ac:dyDescent="0.25">
      <c r="A12" s="18" t="s">
        <v>79</v>
      </c>
      <c r="B12" s="13" t="s">
        <v>62</v>
      </c>
      <c r="C12" s="39">
        <v>231.52500000000003</v>
      </c>
      <c r="D12" s="39">
        <v>171.72</v>
      </c>
      <c r="E12" s="14">
        <f t="shared" si="0"/>
        <v>-0.25830903790087478</v>
      </c>
      <c r="G12" s="44"/>
      <c r="H12" s="19">
        <f t="shared" si="1"/>
        <v>0</v>
      </c>
    </row>
    <row r="13" spans="1:8" s="7" customFormat="1" ht="7.5" customHeight="1" x14ac:dyDescent="0.25">
      <c r="A13" s="15"/>
      <c r="B13" s="16"/>
      <c r="C13" s="40"/>
      <c r="D13" s="40"/>
      <c r="E13" s="17"/>
      <c r="G13" s="20"/>
      <c r="H13" s="21"/>
    </row>
    <row r="14" spans="1:8" ht="20.100000000000001" customHeight="1" x14ac:dyDescent="0.25">
      <c r="A14" s="12" t="s">
        <v>64</v>
      </c>
      <c r="B14" s="13" t="s">
        <v>65</v>
      </c>
      <c r="C14" s="39">
        <v>69.121593000000004</v>
      </c>
      <c r="D14" s="39">
        <v>51.201180000000001</v>
      </c>
      <c r="E14" s="14">
        <f t="shared" si="0"/>
        <v>-0.2592592592592593</v>
      </c>
      <c r="G14" s="44"/>
      <c r="H14" s="19">
        <f t="shared" si="1"/>
        <v>0</v>
      </c>
    </row>
    <row r="15" spans="1:8" s="7" customFormat="1" ht="7.5" customHeight="1" x14ac:dyDescent="0.25">
      <c r="A15" s="15"/>
      <c r="B15" s="16"/>
      <c r="C15" s="40"/>
      <c r="D15" s="40"/>
      <c r="E15" s="17"/>
      <c r="G15" s="20"/>
      <c r="H15" s="21"/>
    </row>
    <row r="16" spans="1:8" ht="20.100000000000001" customHeight="1" x14ac:dyDescent="0.25">
      <c r="A16" s="12" t="s">
        <v>80</v>
      </c>
      <c r="B16" s="13" t="s">
        <v>66</v>
      </c>
      <c r="C16" s="39">
        <v>282.14999999999998</v>
      </c>
      <c r="D16" s="39">
        <v>208.92599999999999</v>
      </c>
      <c r="E16" s="14">
        <f t="shared" si="0"/>
        <v>-0.25952153110047849</v>
      </c>
      <c r="G16" s="44"/>
      <c r="H16" s="19">
        <f t="shared" si="1"/>
        <v>0</v>
      </c>
    </row>
    <row r="17" spans="1:8" ht="20.100000000000001" customHeight="1" x14ac:dyDescent="0.25">
      <c r="A17" s="12" t="s">
        <v>81</v>
      </c>
      <c r="B17" s="13" t="s">
        <v>67</v>
      </c>
      <c r="C17" s="39">
        <v>138.375</v>
      </c>
      <c r="D17" s="39">
        <v>102.3165</v>
      </c>
      <c r="E17" s="14">
        <f t="shared" si="0"/>
        <v>-0.26058536585365855</v>
      </c>
      <c r="G17" s="44"/>
      <c r="H17" s="19">
        <f t="shared" si="1"/>
        <v>0</v>
      </c>
    </row>
    <row r="18" spans="1:8" x14ac:dyDescent="0.25">
      <c r="H18" s="8"/>
    </row>
    <row r="19" spans="1:8" ht="15.75" x14ac:dyDescent="0.25">
      <c r="A19" s="41" t="s">
        <v>104</v>
      </c>
      <c r="E19" s="9" t="s">
        <v>86</v>
      </c>
      <c r="F19" s="9"/>
      <c r="G19" s="9"/>
      <c r="H19" s="9">
        <f>H2+H3+H4+H5+H6+H7+H8+H10+H11+H12+H14+H16+H17</f>
        <v>0</v>
      </c>
    </row>
    <row r="20" spans="1:8" x14ac:dyDescent="0.25">
      <c r="A20" s="41" t="s">
        <v>100</v>
      </c>
    </row>
  </sheetData>
  <sheetProtection algorithmName="SHA-512" hashValue="sTSFdn1LaIMdq4LU143yw5yLsEdI4HrBfg9r92WHG0BbCrPDMqzPd/EWgnJE6e4skJgfAr84sPgjW9+hWJDrtA==" saltValue="rTVwJyTpo7YZjbxkZEdKpw==" spinCount="100000" sheet="1" objects="1" scenarios="1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&amp;C&amp;"Lato Black,Normal"&amp;14BON DE COMMANDE HELICONCEPT
MAINTENANCE JUIN 2020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6"/>
  <sheetViews>
    <sheetView showGridLines="0" workbookViewId="0">
      <selection activeCell="G2" sqref="G2"/>
    </sheetView>
  </sheetViews>
  <sheetFormatPr baseColWidth="10" defaultRowHeight="15" x14ac:dyDescent="0.25"/>
  <cols>
    <col min="1" max="1" width="67.7109375" style="3" customWidth="1"/>
    <col min="2" max="3" width="18.7109375" style="3" customWidth="1"/>
    <col min="4" max="4" width="18.7109375" style="4" customWidth="1"/>
    <col min="5" max="5" width="18.7109375" style="5" customWidth="1"/>
    <col min="6" max="6" width="2.7109375" style="3" customWidth="1"/>
    <col min="7" max="8" width="18.7109375" style="3" customWidth="1"/>
    <col min="9" max="16384" width="11.42578125" style="3"/>
  </cols>
  <sheetData>
    <row r="1" spans="1:8" customFormat="1" ht="30" x14ac:dyDescent="0.25">
      <c r="A1" s="11" t="s">
        <v>13</v>
      </c>
      <c r="B1" s="10" t="s">
        <v>82</v>
      </c>
      <c r="C1" s="10" t="s">
        <v>84</v>
      </c>
      <c r="D1" s="10" t="s">
        <v>68</v>
      </c>
      <c r="E1" s="10" t="s">
        <v>70</v>
      </c>
      <c r="G1" s="10" t="s">
        <v>71</v>
      </c>
      <c r="H1" s="10" t="s">
        <v>72</v>
      </c>
    </row>
    <row r="2" spans="1:8" s="24" customFormat="1" ht="20.100000000000001" customHeight="1" x14ac:dyDescent="0.25">
      <c r="A2" s="22" t="s">
        <v>31</v>
      </c>
      <c r="B2" s="23">
        <v>1028097</v>
      </c>
      <c r="C2" s="27">
        <v>172</v>
      </c>
      <c r="D2" s="28">
        <v>103.2</v>
      </c>
      <c r="E2" s="14">
        <f>D2/C2-1</f>
        <v>-0.4</v>
      </c>
      <c r="G2" s="44"/>
      <c r="H2" s="19">
        <f>G2*D2</f>
        <v>0</v>
      </c>
    </row>
    <row r="3" spans="1:8" s="24" customFormat="1" ht="20.100000000000001" customHeight="1" x14ac:dyDescent="0.25">
      <c r="A3" s="22" t="s">
        <v>32</v>
      </c>
      <c r="B3" s="23">
        <v>1040870</v>
      </c>
      <c r="C3" s="27">
        <v>28.82</v>
      </c>
      <c r="D3" s="28">
        <v>24.5</v>
      </c>
      <c r="E3" s="14">
        <f t="shared" ref="E3:E23" si="0">D3/C3-1</f>
        <v>-0.14989590562109645</v>
      </c>
      <c r="G3" s="44"/>
      <c r="H3" s="19">
        <f t="shared" ref="H3:H8" si="1">G3*D3</f>
        <v>0</v>
      </c>
    </row>
    <row r="4" spans="1:8" s="24" customFormat="1" ht="20.100000000000001" customHeight="1" x14ac:dyDescent="0.25">
      <c r="A4" s="22" t="s">
        <v>33</v>
      </c>
      <c r="B4" s="23">
        <v>1040937</v>
      </c>
      <c r="C4" s="27">
        <v>27.61</v>
      </c>
      <c r="D4" s="28">
        <v>23.445</v>
      </c>
      <c r="E4" s="14">
        <f t="shared" si="0"/>
        <v>-0.15085114089098151</v>
      </c>
      <c r="G4" s="44"/>
      <c r="H4" s="19">
        <f t="shared" si="1"/>
        <v>0</v>
      </c>
    </row>
    <row r="5" spans="1:8" s="24" customFormat="1" ht="20.100000000000001" customHeight="1" x14ac:dyDescent="0.25">
      <c r="A5" s="22" t="s">
        <v>34</v>
      </c>
      <c r="B5" s="23">
        <v>1049049</v>
      </c>
      <c r="C5" s="27">
        <v>169.4</v>
      </c>
      <c r="D5" s="28">
        <v>113.5</v>
      </c>
      <c r="E5" s="14">
        <f t="shared" si="0"/>
        <v>-0.32998819362455734</v>
      </c>
      <c r="G5" s="44"/>
      <c r="H5" s="19">
        <f t="shared" si="1"/>
        <v>0</v>
      </c>
    </row>
    <row r="6" spans="1:8" s="24" customFormat="1" ht="20.100000000000001" customHeight="1" x14ac:dyDescent="0.25">
      <c r="A6" s="22" t="s">
        <v>35</v>
      </c>
      <c r="B6" s="23">
        <v>1049060</v>
      </c>
      <c r="C6" s="27">
        <v>137.5</v>
      </c>
      <c r="D6" s="28">
        <v>92.15</v>
      </c>
      <c r="E6" s="14">
        <f t="shared" si="0"/>
        <v>-0.32981818181818179</v>
      </c>
      <c r="G6" s="44"/>
      <c r="H6" s="19">
        <f t="shared" si="1"/>
        <v>0</v>
      </c>
    </row>
    <row r="7" spans="1:8" s="24" customFormat="1" ht="20.100000000000001" customHeight="1" x14ac:dyDescent="0.25">
      <c r="A7" s="22" t="s">
        <v>36</v>
      </c>
      <c r="B7" s="23">
        <v>1049063</v>
      </c>
      <c r="C7" s="27">
        <v>137.5</v>
      </c>
      <c r="D7" s="28">
        <v>92.15</v>
      </c>
      <c r="E7" s="14">
        <f t="shared" si="0"/>
        <v>-0.32981818181818179</v>
      </c>
      <c r="G7" s="44"/>
      <c r="H7" s="19">
        <f t="shared" si="1"/>
        <v>0</v>
      </c>
    </row>
    <row r="8" spans="1:8" s="24" customFormat="1" ht="20.100000000000001" customHeight="1" x14ac:dyDescent="0.25">
      <c r="A8" s="22" t="s">
        <v>37</v>
      </c>
      <c r="B8" s="23">
        <v>1049077</v>
      </c>
      <c r="C8" s="27">
        <v>179.3</v>
      </c>
      <c r="D8" s="28">
        <v>120.15</v>
      </c>
      <c r="E8" s="14">
        <f t="shared" si="0"/>
        <v>-0.32989403234802006</v>
      </c>
      <c r="G8" s="44"/>
      <c r="H8" s="19">
        <f t="shared" si="1"/>
        <v>0</v>
      </c>
    </row>
    <row r="9" spans="1:8" s="24" customFormat="1" ht="20.100000000000001" customHeight="1" x14ac:dyDescent="0.25">
      <c r="A9" s="22" t="s">
        <v>38</v>
      </c>
      <c r="B9" s="23">
        <v>1049082</v>
      </c>
      <c r="C9" s="27">
        <v>152.9</v>
      </c>
      <c r="D9" s="28">
        <v>102.45</v>
      </c>
      <c r="E9" s="14">
        <f t="shared" si="0"/>
        <v>-0.32995421844342709</v>
      </c>
      <c r="G9" s="44"/>
      <c r="H9" s="19">
        <f t="shared" ref="H9:H23" si="2">G9*D9</f>
        <v>0</v>
      </c>
    </row>
    <row r="10" spans="1:8" s="24" customFormat="1" ht="20.100000000000001" customHeight="1" x14ac:dyDescent="0.25">
      <c r="A10" s="22" t="s">
        <v>39</v>
      </c>
      <c r="B10" s="23">
        <v>1054152</v>
      </c>
      <c r="C10" s="27">
        <v>152.9</v>
      </c>
      <c r="D10" s="28">
        <v>102.45</v>
      </c>
      <c r="E10" s="14">
        <f t="shared" si="0"/>
        <v>-0.32995421844342709</v>
      </c>
      <c r="G10" s="44"/>
      <c r="H10" s="19">
        <f t="shared" si="2"/>
        <v>0</v>
      </c>
    </row>
    <row r="11" spans="1:8" s="24" customFormat="1" ht="20.100000000000001" customHeight="1" x14ac:dyDescent="0.25">
      <c r="A11" s="22" t="s">
        <v>40</v>
      </c>
      <c r="B11" s="23">
        <v>1058851</v>
      </c>
      <c r="C11" s="27">
        <v>73.7</v>
      </c>
      <c r="D11" s="28">
        <v>36.85</v>
      </c>
      <c r="E11" s="14">
        <f t="shared" si="0"/>
        <v>-0.5</v>
      </c>
      <c r="G11" s="44"/>
      <c r="H11" s="19">
        <f t="shared" si="2"/>
        <v>0</v>
      </c>
    </row>
    <row r="12" spans="1:8" s="24" customFormat="1" ht="20.100000000000001" customHeight="1" x14ac:dyDescent="0.25">
      <c r="A12" s="22" t="s">
        <v>41</v>
      </c>
      <c r="B12" s="23">
        <v>1059533</v>
      </c>
      <c r="C12" s="27">
        <v>52.36</v>
      </c>
      <c r="D12" s="28">
        <v>47.1</v>
      </c>
      <c r="E12" s="14">
        <f t="shared" si="0"/>
        <v>-0.10045836516424744</v>
      </c>
      <c r="G12" s="44"/>
      <c r="H12" s="19">
        <f t="shared" si="2"/>
        <v>0</v>
      </c>
    </row>
    <row r="13" spans="1:8" s="24" customFormat="1" ht="20.100000000000001" customHeight="1" x14ac:dyDescent="0.25">
      <c r="A13" s="22" t="s">
        <v>42</v>
      </c>
      <c r="B13" s="23">
        <v>1059534</v>
      </c>
      <c r="C13" s="27">
        <v>52.36</v>
      </c>
      <c r="D13" s="28">
        <v>20.95</v>
      </c>
      <c r="E13" s="14">
        <f t="shared" si="0"/>
        <v>-0.59988540870893814</v>
      </c>
      <c r="G13" s="44"/>
      <c r="H13" s="19">
        <f t="shared" si="2"/>
        <v>0</v>
      </c>
    </row>
    <row r="14" spans="1:8" s="24" customFormat="1" ht="20.100000000000001" customHeight="1" x14ac:dyDescent="0.25">
      <c r="A14" s="22" t="s">
        <v>43</v>
      </c>
      <c r="B14" s="23">
        <v>1066421</v>
      </c>
      <c r="C14" s="27">
        <v>68.75</v>
      </c>
      <c r="D14" s="28">
        <v>41.25</v>
      </c>
      <c r="E14" s="14">
        <f t="shared" si="0"/>
        <v>-0.4</v>
      </c>
      <c r="G14" s="44"/>
      <c r="H14" s="19">
        <f t="shared" si="2"/>
        <v>0</v>
      </c>
    </row>
    <row r="15" spans="1:8" s="24" customFormat="1" ht="20.100000000000001" customHeight="1" x14ac:dyDescent="0.25">
      <c r="A15" s="22" t="s">
        <v>44</v>
      </c>
      <c r="B15" s="23">
        <v>1068091</v>
      </c>
      <c r="C15" s="27">
        <v>115.2</v>
      </c>
      <c r="D15" s="28">
        <v>57.6</v>
      </c>
      <c r="E15" s="14">
        <f t="shared" si="0"/>
        <v>-0.5</v>
      </c>
      <c r="G15" s="44"/>
      <c r="H15" s="19">
        <f t="shared" si="2"/>
        <v>0</v>
      </c>
    </row>
    <row r="16" spans="1:8" s="24" customFormat="1" ht="20.100000000000001" customHeight="1" x14ac:dyDescent="0.25">
      <c r="A16" s="22" t="s">
        <v>45</v>
      </c>
      <c r="B16" s="23">
        <v>1070814</v>
      </c>
      <c r="C16" s="27">
        <v>34</v>
      </c>
      <c r="D16" s="28">
        <v>13.5</v>
      </c>
      <c r="E16" s="14">
        <f t="shared" si="0"/>
        <v>-0.60294117647058831</v>
      </c>
      <c r="G16" s="44"/>
      <c r="H16" s="19">
        <f t="shared" si="2"/>
        <v>0</v>
      </c>
    </row>
    <row r="17" spans="1:8" s="24" customFormat="1" ht="20.100000000000001" customHeight="1" x14ac:dyDescent="0.25">
      <c r="A17" s="22" t="s">
        <v>46</v>
      </c>
      <c r="B17" s="23">
        <v>1076094</v>
      </c>
      <c r="C17" s="27">
        <v>98.45</v>
      </c>
      <c r="D17" s="28">
        <v>39.1</v>
      </c>
      <c r="E17" s="14">
        <f t="shared" si="0"/>
        <v>-0.60284408329101069</v>
      </c>
      <c r="G17" s="44"/>
      <c r="H17" s="19">
        <f t="shared" si="2"/>
        <v>0</v>
      </c>
    </row>
    <row r="18" spans="1:8" s="24" customFormat="1" ht="20.100000000000001" customHeight="1" x14ac:dyDescent="0.25">
      <c r="A18" s="22" t="s">
        <v>47</v>
      </c>
      <c r="B18" s="23">
        <v>1077097</v>
      </c>
      <c r="C18" s="27">
        <v>200.2</v>
      </c>
      <c r="D18" s="28">
        <v>150.15</v>
      </c>
      <c r="E18" s="14">
        <f t="shared" si="0"/>
        <v>-0.24999999999999989</v>
      </c>
      <c r="G18" s="44"/>
      <c r="H18" s="19">
        <f t="shared" si="2"/>
        <v>0</v>
      </c>
    </row>
    <row r="19" spans="1:8" s="24" customFormat="1" ht="20.100000000000001" customHeight="1" x14ac:dyDescent="0.25">
      <c r="A19" s="22" t="s">
        <v>48</v>
      </c>
      <c r="B19" s="23">
        <v>5308843</v>
      </c>
      <c r="C19" s="27">
        <v>17.3</v>
      </c>
      <c r="D19" s="28">
        <v>10.4</v>
      </c>
      <c r="E19" s="14">
        <f t="shared" si="0"/>
        <v>-0.39884393063583812</v>
      </c>
      <c r="G19" s="44"/>
      <c r="H19" s="19">
        <f t="shared" si="2"/>
        <v>0</v>
      </c>
    </row>
    <row r="20" spans="1:8" s="24" customFormat="1" ht="20.100000000000001" customHeight="1" x14ac:dyDescent="0.25">
      <c r="A20" s="25" t="s">
        <v>49</v>
      </c>
      <c r="B20" s="26">
        <v>5320134</v>
      </c>
      <c r="C20" s="29">
        <v>14.19</v>
      </c>
      <c r="D20" s="28">
        <v>5.7</v>
      </c>
      <c r="E20" s="14">
        <f t="shared" si="0"/>
        <v>-0.59830866807610983</v>
      </c>
      <c r="G20" s="44"/>
      <c r="H20" s="19">
        <f t="shared" si="2"/>
        <v>0</v>
      </c>
    </row>
    <row r="21" spans="1:8" s="24" customFormat="1" ht="20.100000000000001" customHeight="1" x14ac:dyDescent="0.25">
      <c r="A21" s="25" t="s">
        <v>50</v>
      </c>
      <c r="B21" s="26">
        <v>5318969</v>
      </c>
      <c r="C21" s="29">
        <v>14.7</v>
      </c>
      <c r="D21" s="28">
        <v>5.9</v>
      </c>
      <c r="E21" s="14">
        <f t="shared" si="0"/>
        <v>-0.59863945578231292</v>
      </c>
      <c r="G21" s="44"/>
      <c r="H21" s="19">
        <f t="shared" si="2"/>
        <v>0</v>
      </c>
    </row>
    <row r="22" spans="1:8" s="24" customFormat="1" ht="20.100000000000001" customHeight="1" x14ac:dyDescent="0.25">
      <c r="A22" s="25" t="s">
        <v>51</v>
      </c>
      <c r="B22" s="26">
        <v>1012719</v>
      </c>
      <c r="C22" s="29">
        <v>13.1</v>
      </c>
      <c r="D22" s="28">
        <v>7.85</v>
      </c>
      <c r="E22" s="14">
        <f t="shared" si="0"/>
        <v>-0.40076335877862601</v>
      </c>
      <c r="G22" s="44"/>
      <c r="H22" s="19">
        <f t="shared" si="2"/>
        <v>0</v>
      </c>
    </row>
    <row r="23" spans="1:8" s="24" customFormat="1" ht="20.100000000000001" customHeight="1" x14ac:dyDescent="0.25">
      <c r="A23" s="25" t="s">
        <v>52</v>
      </c>
      <c r="B23" s="26">
        <v>5304812</v>
      </c>
      <c r="C23" s="29">
        <v>15.7</v>
      </c>
      <c r="D23" s="28">
        <v>9.4</v>
      </c>
      <c r="E23" s="14">
        <f t="shared" si="0"/>
        <v>-0.40127388535031838</v>
      </c>
      <c r="G23" s="44"/>
      <c r="H23" s="19">
        <f t="shared" si="2"/>
        <v>0</v>
      </c>
    </row>
    <row r="25" spans="1:8" ht="15.75" x14ac:dyDescent="0.25">
      <c r="A25" s="41" t="s">
        <v>104</v>
      </c>
      <c r="E25" s="72" t="s">
        <v>87</v>
      </c>
      <c r="F25" s="73"/>
      <c r="G25" s="74"/>
      <c r="H25" s="9">
        <f>SUM(H2:H24)</f>
        <v>0</v>
      </c>
    </row>
    <row r="26" spans="1:8" x14ac:dyDescent="0.25">
      <c r="A26" s="41" t="s">
        <v>100</v>
      </c>
    </row>
  </sheetData>
  <sheetProtection algorithmName="SHA-512" hashValue="5YZQnkr4e3PlXKXfdTLUWAFgXTWCkhfVyxLHSbgmFMDWPatq6w6BIXsn5jCnweGE5HmMzBSUZx4Hdx08s+8ayg==" saltValue="FS2RFg0MZPErC+cDLy3WXQ==" spinCount="100000" sheet="1" objects="1" scenarios="1"/>
  <mergeCells count="1">
    <mergeCell ref="E25:G2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&amp;CBON DE COMMANDE HELICONCEPT
MAINTENANCE JUIN 2020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"/>
  <sheetViews>
    <sheetView showGridLines="0" workbookViewId="0">
      <selection activeCell="G2" sqref="G2"/>
    </sheetView>
  </sheetViews>
  <sheetFormatPr baseColWidth="10" defaultRowHeight="15" x14ac:dyDescent="0.25"/>
  <cols>
    <col min="1" max="1" width="67.7109375" customWidth="1"/>
    <col min="2" max="2" width="18.7109375" customWidth="1"/>
    <col min="3" max="3" width="18.7109375" style="1" customWidth="1"/>
    <col min="4" max="4" width="18.7109375" style="2" customWidth="1"/>
    <col min="5" max="5" width="18.7109375" customWidth="1"/>
    <col min="6" max="6" width="2.7109375" customWidth="1"/>
    <col min="7" max="8" width="18.7109375" style="30" customWidth="1"/>
    <col min="9" max="9" width="11.42578125" style="32"/>
  </cols>
  <sheetData>
    <row r="1" spans="1:9" ht="30" x14ac:dyDescent="0.25">
      <c r="A1" s="11" t="s">
        <v>13</v>
      </c>
      <c r="B1" s="10" t="s">
        <v>82</v>
      </c>
      <c r="C1" s="10" t="s">
        <v>69</v>
      </c>
      <c r="D1" s="10" t="s">
        <v>68</v>
      </c>
      <c r="E1" s="10" t="s">
        <v>70</v>
      </c>
      <c r="G1" s="10" t="s">
        <v>71</v>
      </c>
      <c r="H1" s="10" t="s">
        <v>72</v>
      </c>
      <c r="I1" s="7"/>
    </row>
    <row r="2" spans="1:9" ht="21.95" customHeight="1" x14ac:dyDescent="0.25">
      <c r="A2" s="22" t="s">
        <v>0</v>
      </c>
      <c r="B2" s="23" t="s">
        <v>16</v>
      </c>
      <c r="C2" s="27">
        <v>18.899999999999999</v>
      </c>
      <c r="D2" s="28">
        <v>16</v>
      </c>
      <c r="E2" s="14">
        <f>D2/C2-1</f>
        <v>-0.15343915343915338</v>
      </c>
      <c r="F2" s="24"/>
      <c r="G2" s="44"/>
      <c r="H2" s="19">
        <f>D2*G2</f>
        <v>0</v>
      </c>
      <c r="I2" s="31"/>
    </row>
    <row r="3" spans="1:9" ht="21.95" customHeight="1" x14ac:dyDescent="0.25">
      <c r="A3" s="22" t="s">
        <v>1</v>
      </c>
      <c r="B3" s="23" t="s">
        <v>17</v>
      </c>
      <c r="C3" s="27">
        <v>23.1</v>
      </c>
      <c r="D3" s="28">
        <v>17.399999999999999</v>
      </c>
      <c r="E3" s="14">
        <f t="shared" ref="E3:E16" si="0">D3/C3-1</f>
        <v>-0.24675324675324684</v>
      </c>
      <c r="F3" s="24"/>
      <c r="G3" s="44"/>
      <c r="H3" s="19">
        <f t="shared" ref="H3:H16" si="1">D3*G3</f>
        <v>0</v>
      </c>
      <c r="I3" s="31"/>
    </row>
    <row r="4" spans="1:9" ht="21.95" customHeight="1" x14ac:dyDescent="0.25">
      <c r="A4" s="22" t="s">
        <v>3</v>
      </c>
      <c r="B4" s="23" t="s">
        <v>18</v>
      </c>
      <c r="C4" s="27">
        <v>55</v>
      </c>
      <c r="D4" s="28">
        <v>47</v>
      </c>
      <c r="E4" s="14">
        <f t="shared" si="0"/>
        <v>-0.1454545454545455</v>
      </c>
      <c r="F4" s="24"/>
      <c r="G4" s="44"/>
      <c r="H4" s="19">
        <f t="shared" si="1"/>
        <v>0</v>
      </c>
      <c r="I4" s="31"/>
    </row>
    <row r="5" spans="1:9" ht="21.95" customHeight="1" x14ac:dyDescent="0.25">
      <c r="A5" s="22" t="s">
        <v>2</v>
      </c>
      <c r="B5" s="23" t="s">
        <v>21</v>
      </c>
      <c r="C5" s="27">
        <v>21.5</v>
      </c>
      <c r="D5" s="28">
        <v>16.2</v>
      </c>
      <c r="E5" s="14">
        <f t="shared" si="0"/>
        <v>-0.24651162790697678</v>
      </c>
      <c r="F5" s="24"/>
      <c r="G5" s="44"/>
      <c r="H5" s="19">
        <f t="shared" si="1"/>
        <v>0</v>
      </c>
      <c r="I5" s="31"/>
    </row>
    <row r="6" spans="1:9" ht="21.95" customHeight="1" x14ac:dyDescent="0.25">
      <c r="A6" s="22" t="s">
        <v>5</v>
      </c>
      <c r="B6" s="23" t="s">
        <v>19</v>
      </c>
      <c r="C6" s="27">
        <v>71.400000000000006</v>
      </c>
      <c r="D6" s="28">
        <v>53.9</v>
      </c>
      <c r="E6" s="14">
        <f t="shared" si="0"/>
        <v>-0.2450980392156864</v>
      </c>
      <c r="F6" s="24"/>
      <c r="G6" s="44"/>
      <c r="H6" s="19">
        <f t="shared" si="1"/>
        <v>0</v>
      </c>
      <c r="I6" s="31"/>
    </row>
    <row r="7" spans="1:9" ht="21.95" customHeight="1" x14ac:dyDescent="0.25">
      <c r="A7" s="22" t="s">
        <v>6</v>
      </c>
      <c r="B7" s="23" t="s">
        <v>20</v>
      </c>
      <c r="C7" s="27">
        <v>46.2</v>
      </c>
      <c r="D7" s="28">
        <v>34.700000000000003</v>
      </c>
      <c r="E7" s="14">
        <f t="shared" si="0"/>
        <v>-0.24891774891774887</v>
      </c>
      <c r="F7" s="24"/>
      <c r="G7" s="44"/>
      <c r="H7" s="19">
        <f t="shared" si="1"/>
        <v>0</v>
      </c>
      <c r="I7" s="31"/>
    </row>
    <row r="8" spans="1:9" ht="21.95" customHeight="1" x14ac:dyDescent="0.25">
      <c r="A8" s="22" t="s">
        <v>7</v>
      </c>
      <c r="B8" s="23" t="s">
        <v>22</v>
      </c>
      <c r="C8" s="27">
        <v>44.85</v>
      </c>
      <c r="D8" s="28">
        <v>33.700000000000003</v>
      </c>
      <c r="E8" s="14">
        <f t="shared" si="0"/>
        <v>-0.24860646599777025</v>
      </c>
      <c r="F8" s="24"/>
      <c r="G8" s="44"/>
      <c r="H8" s="19">
        <f t="shared" si="1"/>
        <v>0</v>
      </c>
      <c r="I8" s="31"/>
    </row>
    <row r="9" spans="1:9" ht="21.95" customHeight="1" x14ac:dyDescent="0.25">
      <c r="A9" s="22" t="s">
        <v>8</v>
      </c>
      <c r="B9" s="23" t="s">
        <v>23</v>
      </c>
      <c r="C9" s="27">
        <v>34.25</v>
      </c>
      <c r="D9" s="28">
        <v>25.7</v>
      </c>
      <c r="E9" s="14">
        <f t="shared" si="0"/>
        <v>-0.24963503649635044</v>
      </c>
      <c r="F9" s="24"/>
      <c r="G9" s="44"/>
      <c r="H9" s="19">
        <f t="shared" si="1"/>
        <v>0</v>
      </c>
      <c r="I9" s="31"/>
    </row>
    <row r="10" spans="1:9" ht="21.95" customHeight="1" x14ac:dyDescent="0.25">
      <c r="A10" s="22" t="s">
        <v>9</v>
      </c>
      <c r="B10" s="23" t="s">
        <v>24</v>
      </c>
      <c r="C10" s="27">
        <v>27.7</v>
      </c>
      <c r="D10" s="28">
        <v>20.8</v>
      </c>
      <c r="E10" s="14">
        <f t="shared" si="0"/>
        <v>-0.24909747292418771</v>
      </c>
      <c r="F10" s="24"/>
      <c r="G10" s="44"/>
      <c r="H10" s="19">
        <f t="shared" si="1"/>
        <v>0</v>
      </c>
      <c r="I10" s="31"/>
    </row>
    <row r="11" spans="1:9" ht="21.95" customHeight="1" x14ac:dyDescent="0.25">
      <c r="A11" s="22" t="s">
        <v>10</v>
      </c>
      <c r="B11" s="23" t="s">
        <v>25</v>
      </c>
      <c r="C11" s="27">
        <v>30.05</v>
      </c>
      <c r="D11" s="28">
        <v>22.5</v>
      </c>
      <c r="E11" s="14">
        <f t="shared" si="0"/>
        <v>-0.25124792013311148</v>
      </c>
      <c r="F11" s="24"/>
      <c r="G11" s="44"/>
      <c r="H11" s="19">
        <f t="shared" si="1"/>
        <v>0</v>
      </c>
      <c r="I11" s="31"/>
    </row>
    <row r="12" spans="1:9" ht="21.95" customHeight="1" x14ac:dyDescent="0.25">
      <c r="A12" s="22" t="s">
        <v>11</v>
      </c>
      <c r="B12" s="23" t="s">
        <v>26</v>
      </c>
      <c r="C12" s="27">
        <v>56.2</v>
      </c>
      <c r="D12" s="28">
        <v>42.2</v>
      </c>
      <c r="E12" s="14">
        <f t="shared" si="0"/>
        <v>-0.24911032028469748</v>
      </c>
      <c r="F12" s="24"/>
      <c r="G12" s="44"/>
      <c r="H12" s="19">
        <f t="shared" si="1"/>
        <v>0</v>
      </c>
      <c r="I12" s="31"/>
    </row>
    <row r="13" spans="1:9" ht="21.95" customHeight="1" x14ac:dyDescent="0.25">
      <c r="A13" s="22" t="s">
        <v>12</v>
      </c>
      <c r="B13" s="23" t="s">
        <v>27</v>
      </c>
      <c r="C13" s="27">
        <v>84.85</v>
      </c>
      <c r="D13" s="28">
        <v>63.6</v>
      </c>
      <c r="E13" s="14">
        <f t="shared" si="0"/>
        <v>-0.25044195639363576</v>
      </c>
      <c r="F13" s="24"/>
      <c r="G13" s="44"/>
      <c r="H13" s="19">
        <f t="shared" si="1"/>
        <v>0</v>
      </c>
      <c r="I13" s="31"/>
    </row>
    <row r="14" spans="1:9" ht="21.95" customHeight="1" x14ac:dyDescent="0.25">
      <c r="A14" s="22" t="s">
        <v>4</v>
      </c>
      <c r="B14" s="23" t="s">
        <v>28</v>
      </c>
      <c r="C14" s="27">
        <v>47.7</v>
      </c>
      <c r="D14" s="28">
        <v>35.799999999999997</v>
      </c>
      <c r="E14" s="14">
        <f t="shared" si="0"/>
        <v>-0.24947589098532508</v>
      </c>
      <c r="F14" s="24"/>
      <c r="G14" s="44"/>
      <c r="H14" s="19">
        <f t="shared" si="1"/>
        <v>0</v>
      </c>
      <c r="I14" s="31"/>
    </row>
    <row r="15" spans="1:9" ht="21.95" customHeight="1" x14ac:dyDescent="0.25">
      <c r="A15" s="22" t="s">
        <v>14</v>
      </c>
      <c r="B15" s="23" t="s">
        <v>29</v>
      </c>
      <c r="C15" s="27">
        <v>97.6</v>
      </c>
      <c r="D15" s="28">
        <v>73.2</v>
      </c>
      <c r="E15" s="14">
        <f t="shared" si="0"/>
        <v>-0.24999999999999989</v>
      </c>
      <c r="F15" s="24"/>
      <c r="G15" s="44"/>
      <c r="H15" s="19">
        <f t="shared" si="1"/>
        <v>0</v>
      </c>
      <c r="I15" s="31"/>
    </row>
    <row r="16" spans="1:9" ht="21.95" customHeight="1" x14ac:dyDescent="0.25">
      <c r="A16" s="22" t="s">
        <v>15</v>
      </c>
      <c r="B16" s="23" t="s">
        <v>30</v>
      </c>
      <c r="C16" s="27">
        <v>13.15</v>
      </c>
      <c r="D16" s="28">
        <v>9.8000000000000007</v>
      </c>
      <c r="E16" s="14">
        <f t="shared" si="0"/>
        <v>-0.25475285171102657</v>
      </c>
      <c r="F16" s="24"/>
      <c r="G16" s="44"/>
      <c r="H16" s="19">
        <f t="shared" si="1"/>
        <v>0</v>
      </c>
      <c r="I16" s="31"/>
    </row>
    <row r="17" spans="1:9" ht="20.100000000000001" customHeight="1" x14ac:dyDescent="0.25"/>
    <row r="18" spans="1:9" ht="15.75" x14ac:dyDescent="0.25">
      <c r="A18" s="41" t="s">
        <v>104</v>
      </c>
      <c r="E18" s="75" t="s">
        <v>88</v>
      </c>
      <c r="F18" s="76"/>
      <c r="G18" s="77"/>
      <c r="H18" s="34">
        <f>SUM(H2:H16)</f>
        <v>0</v>
      </c>
      <c r="I18" s="31"/>
    </row>
    <row r="19" spans="1:9" x14ac:dyDescent="0.25">
      <c r="A19" s="41" t="s">
        <v>100</v>
      </c>
      <c r="H19" s="32"/>
    </row>
    <row r="20" spans="1:9" x14ac:dyDescent="0.25">
      <c r="H20" s="33"/>
      <c r="I20" s="31"/>
    </row>
    <row r="21" spans="1:9" x14ac:dyDescent="0.25">
      <c r="H21" s="32"/>
    </row>
  </sheetData>
  <sheetProtection algorithmName="SHA-512" hashValue="Zcnvxbo/UyC4CoTxXJv6WpRU+/hkIfenz/RKK586N43LxQOSR7OmtWOMJAdQeNCLnTSfUWy4hj83sICFztqZvQ==" saltValue="8cu0JaElRZ3DWnLVaJKBEw==" spinCount="100000" sheet="1" objects="1" scenarios="1"/>
  <mergeCells count="1">
    <mergeCell ref="E18:G1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&amp;C&amp;"Lato,Gras"&amp;14BON DE COMMANDE HELICONCEPT
MAINTENANCE JUIN 2020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</vt:i4>
      </vt:variant>
    </vt:vector>
  </HeadingPairs>
  <TitlesOfParts>
    <vt:vector size="8" baseType="lpstr">
      <vt:lpstr>TOTAL</vt:lpstr>
      <vt:lpstr>COURROIES</vt:lpstr>
      <vt:lpstr>SICK</vt:lpstr>
      <vt:lpstr>FILMEUSES</vt:lpstr>
      <vt:lpstr>COURROIES!Print_Area</vt:lpstr>
      <vt:lpstr>FILMEUSES!Print_Area</vt:lpstr>
      <vt:lpstr>SICK!Print_Area</vt:lpstr>
      <vt:lpstr>TOTAL!Print_Area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KNECHT</dc:creator>
  <cp:lastModifiedBy>UTILISATEUR</cp:lastModifiedBy>
  <cp:lastPrinted>2020-06-04T10:15:15Z</cp:lastPrinted>
  <dcterms:created xsi:type="dcterms:W3CDTF">2020-05-28T13:19:28Z</dcterms:created>
  <dcterms:modified xsi:type="dcterms:W3CDTF">2020-06-04T14:37:07Z</dcterms:modified>
</cp:coreProperties>
</file>